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'Sheet1'!$A$2:$C$109</definedName>
  </definedNames>
  <calcPr fullCalcOnLoad="1"/>
</workbook>
</file>

<file path=xl/sharedStrings.xml><?xml version="1.0" encoding="utf-8"?>
<sst xmlns="http://schemas.openxmlformats.org/spreadsheetml/2006/main" count="99" uniqueCount="98">
  <si>
    <t>И З В Е Ш Т А Ј</t>
  </si>
  <si>
    <t>ПРИХОДИ И ПРИМАЊА ОД ПРОДАЈЕ:</t>
  </si>
  <si>
    <t>РАСХОДИ И ИЗДАЦИ ЗА НЕФИНАНСИЈСКУ ИМОВИНУ:</t>
  </si>
  <si>
    <t>ИЗВОРИ ПРИХОДА:</t>
  </si>
  <si>
    <t>УКУПНИ ПРИХОДИ И ПРИМАЊА:</t>
  </si>
  <si>
    <t xml:space="preserve">              - накнада по Уговору за стоматолошку ЗЗ</t>
  </si>
  <si>
    <t>УКУПНИ РАСХОДИ И ИЗДАЦИ:</t>
  </si>
  <si>
    <t>Расходи за запослене:</t>
  </si>
  <si>
    <t xml:space="preserve">423911 - Уговор о делу </t>
  </si>
  <si>
    <t>Текуће поправке и одржавање:</t>
  </si>
  <si>
    <t>4251  - Текуће поправке и одржавање зграда</t>
  </si>
  <si>
    <t>4252  - Текуће поправке и одржавање опреме</t>
  </si>
  <si>
    <t>Материјал:</t>
  </si>
  <si>
    <t>4264  - Гориво, мазиво и резервни делови за санитет.возила</t>
  </si>
  <si>
    <t>СВЕГА  РАСХОДИ:</t>
  </si>
  <si>
    <t>Издаци за нефинансијску имовину:</t>
  </si>
  <si>
    <t>о финансијском пословању Дома здравља Бела Паланка</t>
  </si>
  <si>
    <t>% учешћа</t>
  </si>
  <si>
    <t>Исплате у динарима</t>
  </si>
  <si>
    <t>Уплатe у динарима</t>
  </si>
  <si>
    <t>Број: _____________</t>
  </si>
  <si>
    <t>БЕЛА ПАЛАНКА</t>
  </si>
  <si>
    <t xml:space="preserve">ДОМ ЗДРАВЉА  </t>
  </si>
  <si>
    <t xml:space="preserve">  </t>
  </si>
  <si>
    <t xml:space="preserve">              - финансирање особа са инвалидитетом</t>
  </si>
  <si>
    <t xml:space="preserve">              - траснсфери за лекове на рецепт и помагала</t>
  </si>
  <si>
    <t xml:space="preserve">              - партиципација за лекове на рецепт и помагала</t>
  </si>
  <si>
    <t>42131  -  Комуналне услуге</t>
  </si>
  <si>
    <t>4651 - Текуће дотације и трансфери - особе са инвалидитетом</t>
  </si>
  <si>
    <r>
      <t xml:space="preserve">                - за лекове и осталу робу за апотеке:  </t>
    </r>
    <r>
      <rPr>
        <sz val="11"/>
        <rFont val="TimesCir"/>
        <family val="0"/>
      </rPr>
      <t xml:space="preserve">                                                                           </t>
    </r>
  </si>
  <si>
    <t xml:space="preserve">                - за ампулиране лекове и санитетски материјал:                              </t>
  </si>
  <si>
    <t xml:space="preserve">                - остале обавезе:                                                                                          </t>
  </si>
  <si>
    <t xml:space="preserve">                - Остала потраживања  од купаца                                                  </t>
  </si>
  <si>
    <r>
      <t xml:space="preserve">              - </t>
    </r>
    <r>
      <rPr>
        <sz val="11"/>
        <rFont val="Times New Roman"/>
        <family val="1"/>
      </rPr>
      <t>накнада по Уговору за финансирање ПЗЗ</t>
    </r>
  </si>
  <si>
    <t xml:space="preserve">              - партиципација за здравствене  и стоматолошке услуге</t>
  </si>
  <si>
    <t>7423733  - Стоматолошке услуге наплаћене у готовини</t>
  </si>
  <si>
    <t>733161   - Приходи општине: текући трансфери за здравствену заштиту</t>
  </si>
  <si>
    <t>741411   - Приходи од осигурања имовине</t>
  </si>
  <si>
    <t>781111    - РЗЗО Филијала Пирот:</t>
  </si>
  <si>
    <t>4131     - Превоз на посао и са посла</t>
  </si>
  <si>
    <t>412       - Социјални доприноси на терет послодавца</t>
  </si>
  <si>
    <t xml:space="preserve">4111     - Плате и додаци запослених </t>
  </si>
  <si>
    <t>41611   - Јубиларне награде запосленима</t>
  </si>
  <si>
    <t>4211    -  Трошкови платног промета</t>
  </si>
  <si>
    <t>4212    -  Енергетске услуге-струја ,лож уље дрва</t>
  </si>
  <si>
    <t>4214    - Услуге комуникације, ПТТ услуге,интернет</t>
  </si>
  <si>
    <t>4215    - Трошкови осигурања имовине и радника</t>
  </si>
  <si>
    <t>4233    - Услуге образовања и усавршавања запослених</t>
  </si>
  <si>
    <t xml:space="preserve">4237    - Репрезентација </t>
  </si>
  <si>
    <t xml:space="preserve">742373   - Приходи који се оств.додатним активностима- остала правна лица                                                                                                                          </t>
  </si>
  <si>
    <t>4243 - Медицинске услуге- прегл.радника,дозиметр.контрола</t>
  </si>
  <si>
    <t>5231  - Издаци за робу за даљу продају - апотеке</t>
  </si>
  <si>
    <t>823166   - Примања од продаје лекова и остале робе из апотека</t>
  </si>
  <si>
    <t>4143115 - Накнада - технолошки вишак  -рационализација</t>
  </si>
  <si>
    <t>421324 - Одвоз медицинског отпада</t>
  </si>
  <si>
    <t>423912 -3   Консултативно -специјалистичке  здравствене услуге</t>
  </si>
  <si>
    <t xml:space="preserve">                -РФЗО филијала Пирот- примарна зз и стоматологија                                               </t>
  </si>
  <si>
    <t xml:space="preserve">               - РФЗО филијала Пирот- за лекове и ортоп.помагала                                                </t>
  </si>
  <si>
    <t xml:space="preserve">4267  - Медицински материјал и лекови </t>
  </si>
  <si>
    <t>42675 - Лекови на рецепт</t>
  </si>
  <si>
    <t>4263  - Стручна литература за редовне потребе запослених</t>
  </si>
  <si>
    <t>426   - Остали материјал(административни, матер.за хигијену,технички мат.и др.)</t>
  </si>
  <si>
    <r>
      <rPr>
        <b/>
        <sz val="11"/>
        <rFont val="Times New Roman"/>
        <family val="1"/>
      </rPr>
      <t>4821  -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Регистрација возила</t>
    </r>
  </si>
  <si>
    <t>7451       - Мешовити неодређени приходи - рефакција акцизе за лож уље</t>
  </si>
  <si>
    <t>791111   - Министарство здравља-технолошки вишак радника Рационализација</t>
  </si>
  <si>
    <t>7911112   -Министарство здравља-наменска средства за инвестиције</t>
  </si>
  <si>
    <t>за период од 01.01. до 31.12.2017. године</t>
  </si>
  <si>
    <t xml:space="preserve">812161   - Примања од продаје покретних ствари </t>
  </si>
  <si>
    <t>414311 -  Отпремнине  за одлазак у пензију и остале помоћи запосленима</t>
  </si>
  <si>
    <t>42132 - Услуге чишћења - хигијеничари у секторским амбулантама</t>
  </si>
  <si>
    <t>4223    - Трошкови путовања у оквиру редовног рада</t>
  </si>
  <si>
    <t>423191   - Административне услуге-привр.и повремени послови</t>
  </si>
  <si>
    <t xml:space="preserve">4231911  - Уг. о приврем. и поврем.посл.-медицински тим - Дивљана  </t>
  </si>
  <si>
    <t>423212 - Услуге одржавања софтвера</t>
  </si>
  <si>
    <t>423221 - Услуге одржавања рачунара-хардвер</t>
  </si>
  <si>
    <t>4235    - Стручне услуге- адвокатске услуге и друге стручне улуге</t>
  </si>
  <si>
    <t>4249  -Остале стручне и специјал. услуге-акредитација</t>
  </si>
  <si>
    <t>4822-31 - Новчане казне и пенали</t>
  </si>
  <si>
    <t>5114 - Пројектно планирање</t>
  </si>
  <si>
    <t>ДЕФИЦИТ</t>
  </si>
  <si>
    <t>КОРЕКЦИЈА ДЕФИЦИТА СУФИЦИТОМ ИЗ 2016. ГОДИНЕ</t>
  </si>
  <si>
    <t>СВЕГА ДЕФИЦИТ</t>
  </si>
  <si>
    <r>
      <t xml:space="preserve">Укупне </t>
    </r>
    <r>
      <rPr>
        <b/>
        <sz val="11"/>
        <rFont val="Times New Roman"/>
        <family val="1"/>
      </rPr>
      <t>обавезе према добављачима</t>
    </r>
    <r>
      <rPr>
        <sz val="11"/>
        <rFont val="Times New Roman"/>
        <family val="1"/>
      </rPr>
      <t xml:space="preserve"> износе: </t>
    </r>
    <r>
      <rPr>
        <b/>
        <sz val="11"/>
        <rFont val="Times New Roman"/>
        <family val="1"/>
      </rPr>
      <t xml:space="preserve">                             58.226.326 </t>
    </r>
    <r>
      <rPr>
        <b/>
        <sz val="11"/>
        <rFont val="Times New Roman"/>
        <family val="1"/>
      </rPr>
      <t>динaра</t>
    </r>
    <r>
      <rPr>
        <sz val="11"/>
        <rFont val="Times New Roman"/>
        <family val="1"/>
      </rPr>
      <t xml:space="preserve"> </t>
    </r>
  </si>
  <si>
    <r>
      <t xml:space="preserve">Укупна  </t>
    </r>
    <r>
      <rPr>
        <b/>
        <sz val="11"/>
        <rFont val="Times New Roman"/>
        <family val="1"/>
      </rPr>
      <t>потраживања  од  купаца</t>
    </r>
    <r>
      <rPr>
        <sz val="11"/>
        <rFont val="Times New Roman"/>
        <family val="1"/>
      </rPr>
      <t xml:space="preserve">  износе:                                 </t>
    </r>
    <r>
      <rPr>
        <b/>
        <sz val="11"/>
        <rFont val="Times New Roman"/>
        <family val="1"/>
      </rPr>
      <t>5.883.671 динара</t>
    </r>
    <r>
      <rPr>
        <sz val="11"/>
        <rFont val="Times New Roman"/>
        <family val="1"/>
      </rPr>
      <t>, од тога:</t>
    </r>
  </si>
  <si>
    <t>Датум:  30.04. 2018.год.</t>
  </si>
  <si>
    <t>У структури прихода и примања у 2017. години и даље највеће учешће има Републички фонд здравственог осигурања РФЗО - филијала Пирот са 80,32% (са партиципацијом) што  је нешто нижи  проценат у односу на  2016 год.(82,30%).Приходи  од РФЗО су остварени на основу Уговора о пружању и финансирању здравствене заштите за 2017. годину, позитивном оценом о извршењу Плана рада за 2017. годину и коначним обрачуном накнаде за 2017.годину .Приходи од Општине Бела Паланка као оснивача Дома здравља,остварени су у износу од 10,99%(извршење плана  69,63% предвиђених буџетом  од 19.500.000,оо дин).</t>
  </si>
  <si>
    <t>732161   - Текуће донације од међународних организација-медиц.тим у Дивљани</t>
  </si>
  <si>
    <t>Расходи и издаци прате процентуално учешће према оствареним приходима и примањима,Финансијском плану за  2017.годину, и Плану јавних набавки за 2017.годину.</t>
  </si>
  <si>
    <t>Расходи за услуге:</t>
  </si>
  <si>
    <r>
      <rPr>
        <b/>
        <sz val="11"/>
        <rFont val="Times New Roman"/>
        <family val="1"/>
      </rPr>
      <t xml:space="preserve">Апотеке </t>
    </r>
    <r>
      <rPr>
        <sz val="11"/>
        <rFont val="Times New Roman"/>
        <family val="1"/>
      </rPr>
      <t>у склопу Дома здравља су путем "</t>
    </r>
    <r>
      <rPr>
        <b/>
        <sz val="11"/>
        <rFont val="Times New Roman"/>
        <family val="1"/>
      </rPr>
      <t>Уговора о закупу пословног простора"</t>
    </r>
    <r>
      <rPr>
        <sz val="11"/>
        <rFont val="Times New Roman"/>
        <family val="1"/>
      </rPr>
      <t>, између Општине Бела Паланка као оснивача Дома здравља, и здравствене установе "Апотека Снежана" из Бабушнице ,издате од дана  09.10.2017. године на период од 10 (десет) година. По Програму Рационализације који спроводи Министарство здравља РС у циљу решавања вишка запослених у здравству, престао је радни однос за преосталих 5 радника из Апотека, уз исплату накнаде, као и за 1 радника у администрацији - правник, уз исплату отпремнине и заосталих неисплаћених  зарада за период 2015-2017. година.</t>
    </r>
  </si>
  <si>
    <r>
      <t xml:space="preserve">           У 2017.години Дом здравља  Бела Паланка у свом пословању се суочио са великим  финансијским проблемима ,што је све утицало на ликвидност и нормално функционисање у вршењу основне делатности. Решењима  Судских извршитеља преко Народне банке Србије, принудном наплатом,Дом здравља је био у </t>
    </r>
    <r>
      <rPr>
        <b/>
        <sz val="11"/>
        <rFont val="Times New Roman"/>
        <family val="1"/>
      </rPr>
      <t xml:space="preserve">Блокади укупно 242 дана </t>
    </r>
    <r>
      <rPr>
        <sz val="11"/>
        <rFont val="Times New Roman"/>
        <family val="1"/>
      </rPr>
      <t xml:space="preserve">.Од тога: Од 28.03.2017.-30.03.2017 По тужби радника за превоз на рад и са рада за период од  01.01.2010.-до 31.12.2012.год. на износ од  1.223.478,00;  и од 05.05.2017.- 31.12.2017.год. по Тужби  Веледрогерија за робу из апотека- Фармалогист-д.о.о. Београд -3.665.554,00,и Адок д.о.о.Београд -1.137.393,00 дин.У тој новонасталој ситуацији,променио се и начин финансирања од стране Републичког фонда за здравствено осигурање.Отворен је посебан наменски  Текући рачун од стране Министарства здравља РС,изузет од блокаде само за лична  примања радника, а за све остале намене-набавке материјала и пружене услуге,плаћање је вршено путем Уговора о асигнацији између добављача, РФЗО Београд и Дома здравља,што је све успоравало и отежавало процес рада.У том периоду многи добављачи су због блокаде текућих рачуна као и заосталих потраживања, избегавали да дају робу,поготову ампуле и медицински материјал, па  из тог разлога се јавила несташица  неопходних лекова и медицинског материјала  утврђених као право пацијената из обавезног здравственог осигурања.Пацијенти су били принуђени да их сами набављају,а потом Дом здравља да рефундира тј,надокнади наведене трошкове пацијената. Уједно је то повлачило и мање електронске фактуре према РФЗО,па  самим тим и умањену накнаду по Уговору за 2017.год.као и основицу за Предрачун средстава за те намене за 2018.годину.  </t>
    </r>
  </si>
  <si>
    <t>Број запослених: 98 радника</t>
  </si>
  <si>
    <t>Од тога:   Број уговорених радника -89 (85 радника ПЗЗ; 4 радника СЗЗ)</t>
  </si>
  <si>
    <t xml:space="preserve">                  Број неуговорених радника  -9 радника финансирање из буџета општине</t>
  </si>
  <si>
    <t xml:space="preserve">             и немедицинске послове</t>
  </si>
  <si>
    <t xml:space="preserve">          Верица Петровић, дипл.екон.                                     Венцислав Рангелов,спец.радиологије</t>
  </si>
  <si>
    <t xml:space="preserve">    Начелник за економско - финансијске                                                            Директор</t>
  </si>
  <si>
    <t xml:space="preserve"> ____________________________                                           ________________________________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</si>
</sst>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1"/>
      <name val="TimesCi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2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I96" sqref="I96"/>
    </sheetView>
  </sheetViews>
  <sheetFormatPr defaultColWidth="9.140625" defaultRowHeight="12.75"/>
  <cols>
    <col min="1" max="1" width="73.421875" style="1" customWidth="1"/>
    <col min="2" max="2" width="14.421875" style="44" customWidth="1"/>
    <col min="3" max="3" width="9.7109375" style="44" customWidth="1"/>
    <col min="4" max="5" width="9.140625" style="1" customWidth="1"/>
    <col min="6" max="6" width="13.57421875" style="1" customWidth="1"/>
    <col min="7" max="16384" width="9.140625" style="1" customWidth="1"/>
  </cols>
  <sheetData>
    <row r="1" spans="1:3" ht="31.5" customHeight="1">
      <c r="A1" s="63"/>
      <c r="B1" s="64"/>
      <c r="C1" s="64"/>
    </row>
    <row r="2" ht="18" customHeight="1">
      <c r="A2" s="26" t="s">
        <v>22</v>
      </c>
    </row>
    <row r="3" ht="12.75" customHeight="1">
      <c r="A3" s="26" t="s">
        <v>21</v>
      </c>
    </row>
    <row r="4" ht="13.5" customHeight="1">
      <c r="A4" s="30" t="s">
        <v>20</v>
      </c>
    </row>
    <row r="5" ht="15.75" customHeight="1">
      <c r="A5" s="30" t="s">
        <v>84</v>
      </c>
    </row>
    <row r="6" ht="23.25" customHeight="1">
      <c r="A6" s="30"/>
    </row>
    <row r="7" spans="1:3" ht="40.5" customHeight="1">
      <c r="A7" s="75" t="s">
        <v>0</v>
      </c>
      <c r="B7" s="75"/>
      <c r="C7" s="75"/>
    </row>
    <row r="8" spans="1:3" ht="20.25" customHeight="1">
      <c r="A8" s="76" t="s">
        <v>16</v>
      </c>
      <c r="B8" s="76"/>
      <c r="C8" s="76"/>
    </row>
    <row r="9" spans="1:3" ht="15.75" customHeight="1">
      <c r="A9" s="76" t="s">
        <v>66</v>
      </c>
      <c r="B9" s="76"/>
      <c r="C9" s="76"/>
    </row>
    <row r="10" spans="1:3" ht="21.75" customHeight="1">
      <c r="A10" s="67"/>
      <c r="B10" s="77"/>
      <c r="C10" s="77"/>
    </row>
    <row r="11" spans="1:3" ht="248.25" customHeight="1">
      <c r="A11" s="68" t="s">
        <v>90</v>
      </c>
      <c r="B11" s="68"/>
      <c r="C11" s="68"/>
    </row>
    <row r="12" spans="1:3" ht="104.25" customHeight="1">
      <c r="A12" s="67" t="s">
        <v>89</v>
      </c>
      <c r="B12" s="67"/>
      <c r="C12" s="67"/>
    </row>
    <row r="13" spans="1:3" ht="104.25" customHeight="1">
      <c r="A13" s="68" t="s">
        <v>85</v>
      </c>
      <c r="B13" s="69"/>
      <c r="C13" s="69"/>
    </row>
    <row r="14" spans="1:3" ht="28.5" customHeight="1">
      <c r="A14" s="66" t="s">
        <v>87</v>
      </c>
      <c r="B14" s="66"/>
      <c r="C14" s="66"/>
    </row>
    <row r="15" spans="1:3" ht="28.5" customHeight="1">
      <c r="A15" s="26" t="s">
        <v>91</v>
      </c>
      <c r="B15" s="35"/>
      <c r="C15" s="35"/>
    </row>
    <row r="16" spans="1:3" ht="16.5" customHeight="1">
      <c r="A16" s="6" t="s">
        <v>92</v>
      </c>
      <c r="B16" s="35"/>
      <c r="C16" s="35"/>
    </row>
    <row r="17" spans="1:3" ht="17.25" customHeight="1">
      <c r="A17" s="6" t="s">
        <v>93</v>
      </c>
      <c r="B17" s="35"/>
      <c r="C17" s="35"/>
    </row>
    <row r="18" spans="1:3" ht="93.75" customHeight="1">
      <c r="A18" s="6"/>
      <c r="B18" s="35"/>
      <c r="C18" s="35"/>
    </row>
    <row r="19" spans="1:3" ht="18.75" customHeight="1">
      <c r="A19" s="3" t="s">
        <v>1</v>
      </c>
      <c r="B19" s="62">
        <f>SUM(B26)</f>
        <v>123562931</v>
      </c>
      <c r="C19" s="2"/>
    </row>
    <row r="20" spans="1:2" ht="13.5" customHeight="1">
      <c r="A20" s="3" t="s">
        <v>2</v>
      </c>
      <c r="B20" s="2">
        <f>SUM(B50)</f>
        <v>124187489</v>
      </c>
    </row>
    <row r="21" spans="1:2" ht="14.25" customHeight="1">
      <c r="A21" s="3" t="s">
        <v>79</v>
      </c>
      <c r="B21" s="2">
        <v>624558</v>
      </c>
    </row>
    <row r="22" spans="1:2" ht="14.25" customHeight="1">
      <c r="A22" s="3" t="s">
        <v>80</v>
      </c>
      <c r="B22" s="2">
        <v>77118</v>
      </c>
    </row>
    <row r="23" spans="1:2" ht="14.25" customHeight="1">
      <c r="A23" s="3" t="s">
        <v>81</v>
      </c>
      <c r="B23" s="2">
        <v>547440</v>
      </c>
    </row>
    <row r="24" spans="1:2" ht="12" customHeight="1">
      <c r="A24" s="3" t="s">
        <v>23</v>
      </c>
      <c r="B24" s="2"/>
    </row>
    <row r="25" spans="1:3" ht="28.5" customHeight="1">
      <c r="A25" s="4" t="s">
        <v>3</v>
      </c>
      <c r="B25" s="5" t="s">
        <v>19</v>
      </c>
      <c r="C25" s="5" t="s">
        <v>17</v>
      </c>
    </row>
    <row r="26" spans="1:3" ht="13.5" customHeight="1">
      <c r="A26" s="4" t="s">
        <v>4</v>
      </c>
      <c r="B26" s="7">
        <f>SUM(B35:B47)+B27</f>
        <v>123562931</v>
      </c>
      <c r="C26" s="7">
        <f>SUM(C27:C47)</f>
        <v>100.00000000000001</v>
      </c>
    </row>
    <row r="27" spans="1:3" ht="13.5" customHeight="1">
      <c r="A27" s="8" t="s">
        <v>38</v>
      </c>
      <c r="B27" s="32">
        <f>SUM(B28:B34)</f>
        <v>99247402</v>
      </c>
      <c r="C27" s="9">
        <f>(B27*100)/B19</f>
        <v>80.32134006274099</v>
      </c>
    </row>
    <row r="28" spans="1:3" ht="14.25" customHeight="1">
      <c r="A28" s="10" t="s">
        <v>33</v>
      </c>
      <c r="B28" s="36">
        <v>93266082</v>
      </c>
      <c r="C28" s="29"/>
    </row>
    <row r="29" spans="1:3" s="6" customFormat="1" ht="15">
      <c r="A29" s="42" t="s">
        <v>5</v>
      </c>
      <c r="B29" s="32">
        <v>4436240</v>
      </c>
      <c r="C29" s="9"/>
    </row>
    <row r="30" spans="1:3" s="6" customFormat="1" ht="15">
      <c r="A30" s="42" t="s">
        <v>24</v>
      </c>
      <c r="B30" s="32">
        <v>790371</v>
      </c>
      <c r="C30" s="9"/>
    </row>
    <row r="31" spans="1:3" s="6" customFormat="1" ht="15" customHeight="1">
      <c r="A31" s="42" t="s">
        <v>34</v>
      </c>
      <c r="B31" s="32">
        <v>565334</v>
      </c>
      <c r="C31" s="9"/>
    </row>
    <row r="32" spans="1:3" s="6" customFormat="1" ht="17.25" customHeight="1" hidden="1">
      <c r="A32" s="42"/>
      <c r="B32" s="32"/>
      <c r="C32" s="9"/>
    </row>
    <row r="33" spans="1:3" s="6" customFormat="1" ht="15" customHeight="1">
      <c r="A33" s="42" t="s">
        <v>25</v>
      </c>
      <c r="B33" s="32">
        <v>178258</v>
      </c>
      <c r="C33" s="9"/>
    </row>
    <row r="34" spans="1:3" s="6" customFormat="1" ht="15.75" customHeight="1">
      <c r="A34" s="42" t="s">
        <v>26</v>
      </c>
      <c r="B34" s="32">
        <v>11117</v>
      </c>
      <c r="C34" s="9"/>
    </row>
    <row r="35" spans="1:3" s="6" customFormat="1" ht="15.75" customHeight="1">
      <c r="A35" s="42" t="s">
        <v>86</v>
      </c>
      <c r="B35" s="32">
        <v>1873359</v>
      </c>
      <c r="C35" s="9">
        <f>B35*100/B26</f>
        <v>1.516117321626176</v>
      </c>
    </row>
    <row r="36" spans="1:3" s="6" customFormat="1" ht="15.75" customHeight="1">
      <c r="A36" s="8" t="s">
        <v>36</v>
      </c>
      <c r="B36" s="56">
        <v>13578305</v>
      </c>
      <c r="C36" s="9">
        <f>B36*100/B26</f>
        <v>10.988979372786163</v>
      </c>
    </row>
    <row r="37" spans="1:3" s="6" customFormat="1" ht="15">
      <c r="A37" s="28" t="s">
        <v>37</v>
      </c>
      <c r="B37" s="32">
        <v>181595</v>
      </c>
      <c r="C37" s="51">
        <f>B37*100/B26</f>
        <v>0.14696559763542677</v>
      </c>
    </row>
    <row r="38" spans="1:3" s="52" customFormat="1" ht="15">
      <c r="A38" s="23" t="s">
        <v>49</v>
      </c>
      <c r="B38" s="50">
        <v>424015</v>
      </c>
      <c r="C38" s="51">
        <f>B38*100/B26</f>
        <v>0.3431571237169827</v>
      </c>
    </row>
    <row r="39" spans="1:3" s="6" customFormat="1" ht="15">
      <c r="A39" s="8" t="s">
        <v>35</v>
      </c>
      <c r="B39" s="32">
        <v>134216</v>
      </c>
      <c r="C39" s="9">
        <f>B39*100/B26</f>
        <v>0.10862157356885618</v>
      </c>
    </row>
    <row r="40" spans="1:3" s="6" customFormat="1" ht="18" customHeight="1" hidden="1">
      <c r="A40" s="42"/>
      <c r="B40" s="32"/>
      <c r="C40" s="51">
        <f>B40*100/B29</f>
        <v>0</v>
      </c>
    </row>
    <row r="41" spans="1:3" s="6" customFormat="1" ht="14.25" customHeight="1" hidden="1">
      <c r="A41" s="31"/>
      <c r="B41" s="32"/>
      <c r="C41" s="9">
        <f>B41*100/B29</f>
        <v>0</v>
      </c>
    </row>
    <row r="42" spans="1:3" s="6" customFormat="1" ht="15">
      <c r="A42" s="27" t="s">
        <v>63</v>
      </c>
      <c r="B42" s="32">
        <v>756494</v>
      </c>
      <c r="C42" s="9">
        <f>B42*100/B26</f>
        <v>0.6122337774587105</v>
      </c>
    </row>
    <row r="43" ht="15.75" hidden="1">
      <c r="C43" s="51"/>
    </row>
    <row r="44" spans="1:3" s="6" customFormat="1" ht="15">
      <c r="A44" s="43" t="s">
        <v>64</v>
      </c>
      <c r="B44" s="32">
        <v>7333845</v>
      </c>
      <c r="C44" s="9">
        <f>B44*100/B26</f>
        <v>5.935311618660131</v>
      </c>
    </row>
    <row r="45" spans="1:3" s="6" customFormat="1" ht="16.5" customHeight="1">
      <c r="A45" s="12" t="s">
        <v>65</v>
      </c>
      <c r="B45" s="13"/>
      <c r="C45" s="9">
        <f>B45*100/B26</f>
        <v>0</v>
      </c>
    </row>
    <row r="46" spans="1:3" s="6" customFormat="1" ht="15">
      <c r="A46" s="12" t="s">
        <v>67</v>
      </c>
      <c r="B46" s="32">
        <v>2500</v>
      </c>
      <c r="C46" s="51">
        <f>B46*100/B26</f>
        <v>0.002023260519775142</v>
      </c>
    </row>
    <row r="47" spans="1:3" s="6" customFormat="1" ht="15">
      <c r="A47" s="12" t="s">
        <v>52</v>
      </c>
      <c r="B47" s="13">
        <v>31200</v>
      </c>
      <c r="C47" s="9">
        <f>B47*100/B26</f>
        <v>0.02525029128679377</v>
      </c>
    </row>
    <row r="48" ht="22.5" customHeight="1"/>
    <row r="49" spans="1:3" s="6" customFormat="1" ht="28.5" customHeight="1">
      <c r="A49" s="14"/>
      <c r="B49" s="5" t="s">
        <v>18</v>
      </c>
      <c r="C49" s="25" t="s">
        <v>17</v>
      </c>
    </row>
    <row r="50" spans="1:3" s="6" customFormat="1" ht="15">
      <c r="A50" s="4" t="s">
        <v>6</v>
      </c>
      <c r="B50" s="15">
        <f>B51+B58+B78+B81+B87+B88+B89+B91</f>
        <v>124187489</v>
      </c>
      <c r="C50" s="15">
        <f>SUM(C51:C93)</f>
        <v>99.99999999999999</v>
      </c>
    </row>
    <row r="51" spans="1:3" s="6" customFormat="1" ht="14.25" customHeight="1">
      <c r="A51" s="17" t="s">
        <v>7</v>
      </c>
      <c r="B51" s="15">
        <f>SUM(B52:B57)</f>
        <v>98476686</v>
      </c>
      <c r="C51" s="9">
        <f>B51*100/B50</f>
        <v>79.296784879836</v>
      </c>
    </row>
    <row r="52" spans="1:3" s="6" customFormat="1" ht="15">
      <c r="A52" s="8" t="s">
        <v>41</v>
      </c>
      <c r="B52" s="32">
        <v>75691052</v>
      </c>
      <c r="C52" s="9"/>
    </row>
    <row r="53" spans="1:3" s="16" customFormat="1" ht="15">
      <c r="A53" s="8" t="s">
        <v>40</v>
      </c>
      <c r="B53" s="32">
        <v>13484034</v>
      </c>
      <c r="C53" s="9"/>
    </row>
    <row r="54" spans="1:3" s="16" customFormat="1" ht="15">
      <c r="A54" s="8" t="s">
        <v>39</v>
      </c>
      <c r="B54" s="32">
        <v>4474884</v>
      </c>
      <c r="C54" s="9"/>
    </row>
    <row r="55" spans="1:3" s="16" customFormat="1" ht="15">
      <c r="A55" s="8" t="s">
        <v>68</v>
      </c>
      <c r="B55" s="32">
        <v>627657</v>
      </c>
      <c r="C55" s="9"/>
    </row>
    <row r="56" spans="1:3" s="22" customFormat="1" ht="15">
      <c r="A56" s="8" t="s">
        <v>53</v>
      </c>
      <c r="B56" s="45">
        <v>3274647</v>
      </c>
      <c r="C56" s="9"/>
    </row>
    <row r="57" spans="1:3" s="6" customFormat="1" ht="15">
      <c r="A57" s="20" t="s">
        <v>42</v>
      </c>
      <c r="B57" s="32">
        <v>924412</v>
      </c>
      <c r="C57" s="11"/>
    </row>
    <row r="58" spans="1:3" s="6" customFormat="1" ht="15">
      <c r="A58" s="17" t="s">
        <v>88</v>
      </c>
      <c r="B58" s="15">
        <f>SUM(B59:B77)</f>
        <v>14205025</v>
      </c>
      <c r="C58" s="9">
        <f>B58*100/B50</f>
        <v>11.438370414269347</v>
      </c>
    </row>
    <row r="59" spans="1:3" s="6" customFormat="1" ht="15">
      <c r="A59" s="8" t="s">
        <v>43</v>
      </c>
      <c r="B59" s="32">
        <v>64713</v>
      </c>
      <c r="C59" s="9"/>
    </row>
    <row r="60" spans="1:5" s="6" customFormat="1" ht="15">
      <c r="A60" s="8" t="s">
        <v>44</v>
      </c>
      <c r="B60" s="32">
        <v>4496326</v>
      </c>
      <c r="C60" s="9"/>
      <c r="E60" s="58"/>
    </row>
    <row r="61" spans="1:5" s="6" customFormat="1" ht="15">
      <c r="A61" s="8" t="s">
        <v>27</v>
      </c>
      <c r="B61" s="32">
        <v>583332</v>
      </c>
      <c r="C61" s="9"/>
      <c r="E61" s="58"/>
    </row>
    <row r="62" spans="1:5" s="6" customFormat="1" ht="15">
      <c r="A62" s="8" t="s">
        <v>54</v>
      </c>
      <c r="B62" s="32"/>
      <c r="C62" s="9"/>
      <c r="E62" s="58"/>
    </row>
    <row r="63" spans="1:4" s="6" customFormat="1" ht="15">
      <c r="A63" s="8" t="s">
        <v>69</v>
      </c>
      <c r="B63" s="32">
        <v>884881</v>
      </c>
      <c r="C63" s="9"/>
      <c r="D63" s="58"/>
    </row>
    <row r="64" spans="1:3" s="6" customFormat="1" ht="15">
      <c r="A64" s="8" t="s">
        <v>45</v>
      </c>
      <c r="B64" s="32">
        <v>1080976</v>
      </c>
      <c r="C64" s="9"/>
    </row>
    <row r="65" spans="1:3" s="6" customFormat="1" ht="15">
      <c r="A65" s="18" t="s">
        <v>46</v>
      </c>
      <c r="B65" s="32">
        <v>526159</v>
      </c>
      <c r="C65" s="9"/>
    </row>
    <row r="66" spans="1:3" s="6" customFormat="1" ht="15">
      <c r="A66" s="18" t="s">
        <v>70</v>
      </c>
      <c r="B66" s="32">
        <v>103122</v>
      </c>
      <c r="C66" s="9"/>
    </row>
    <row r="67" spans="1:3" s="6" customFormat="1" ht="15">
      <c r="A67" s="18" t="s">
        <v>71</v>
      </c>
      <c r="B67" s="32">
        <v>1006040</v>
      </c>
      <c r="C67" s="9"/>
    </row>
    <row r="68" spans="1:3" s="6" customFormat="1" ht="15">
      <c r="A68" s="18" t="s">
        <v>72</v>
      </c>
      <c r="B68" s="32">
        <v>1873122</v>
      </c>
      <c r="C68" s="9"/>
    </row>
    <row r="69" spans="1:3" s="6" customFormat="1" ht="15">
      <c r="A69" s="18" t="s">
        <v>73</v>
      </c>
      <c r="B69" s="32">
        <v>338221</v>
      </c>
      <c r="C69" s="9"/>
    </row>
    <row r="70" spans="1:3" s="6" customFormat="1" ht="15">
      <c r="A70" s="18" t="s">
        <v>74</v>
      </c>
      <c r="B70" s="32">
        <v>596700</v>
      </c>
      <c r="C70" s="9"/>
    </row>
    <row r="71" spans="1:3" s="6" customFormat="1" ht="15">
      <c r="A71" s="18" t="s">
        <v>47</v>
      </c>
      <c r="B71" s="32">
        <v>172200</v>
      </c>
      <c r="C71" s="9"/>
    </row>
    <row r="72" spans="1:3" s="6" customFormat="1" ht="15">
      <c r="A72" s="18" t="s">
        <v>75</v>
      </c>
      <c r="B72" s="32">
        <v>47309</v>
      </c>
      <c r="C72" s="9"/>
    </row>
    <row r="73" spans="1:3" s="6" customFormat="1" ht="15">
      <c r="A73" s="18" t="s">
        <v>48</v>
      </c>
      <c r="B73" s="32">
        <v>10629</v>
      </c>
      <c r="C73" s="9"/>
    </row>
    <row r="74" spans="1:3" s="6" customFormat="1" ht="15">
      <c r="A74" s="18" t="s">
        <v>8</v>
      </c>
      <c r="B74" s="32">
        <v>771041</v>
      </c>
      <c r="C74" s="9"/>
    </row>
    <row r="75" spans="1:3" s="6" customFormat="1" ht="14.25" customHeight="1">
      <c r="A75" s="18" t="s">
        <v>55</v>
      </c>
      <c r="B75" s="32">
        <v>1453974</v>
      </c>
      <c r="C75" s="9"/>
    </row>
    <row r="76" spans="1:5" s="22" customFormat="1" ht="14.25" customHeight="1">
      <c r="A76" s="18" t="s">
        <v>50</v>
      </c>
      <c r="B76" s="45">
        <v>96280</v>
      </c>
      <c r="C76" s="21"/>
      <c r="E76" s="59"/>
    </row>
    <row r="77" spans="1:3" s="6" customFormat="1" ht="18" customHeight="1">
      <c r="A77" s="65" t="s">
        <v>76</v>
      </c>
      <c r="B77" s="32">
        <v>100000</v>
      </c>
      <c r="C77" s="11"/>
    </row>
    <row r="78" spans="1:3" s="6" customFormat="1" ht="15">
      <c r="A78" s="19" t="s">
        <v>9</v>
      </c>
      <c r="B78" s="15">
        <f>SUM(B79:B80)</f>
        <v>1192196</v>
      </c>
      <c r="C78" s="9">
        <f>B78*100/B50</f>
        <v>0.9599968640963503</v>
      </c>
    </row>
    <row r="79" spans="1:3" s="6" customFormat="1" ht="15">
      <c r="A79" s="18" t="s">
        <v>10</v>
      </c>
      <c r="B79" s="32">
        <v>235785</v>
      </c>
      <c r="C79" s="9"/>
    </row>
    <row r="80" spans="1:3" s="6" customFormat="1" ht="15" customHeight="1">
      <c r="A80" s="18" t="s">
        <v>11</v>
      </c>
      <c r="B80" s="32">
        <v>956411</v>
      </c>
      <c r="C80" s="11"/>
    </row>
    <row r="81" spans="1:3" s="6" customFormat="1" ht="14.25" customHeight="1">
      <c r="A81" s="19" t="s">
        <v>12</v>
      </c>
      <c r="B81" s="15">
        <f>SUM(B82:B86)</f>
        <v>7267202</v>
      </c>
      <c r="C81" s="9">
        <f>B81*100/B50</f>
        <v>5.851798807205128</v>
      </c>
    </row>
    <row r="82" spans="1:3" s="6" customFormat="1" ht="14.25" customHeight="1">
      <c r="A82" s="55" t="s">
        <v>60</v>
      </c>
      <c r="B82" s="56">
        <v>64900</v>
      </c>
      <c r="C82" s="9"/>
    </row>
    <row r="83" spans="1:3" s="6" customFormat="1" ht="12.75" customHeight="1">
      <c r="A83" s="18" t="s">
        <v>13</v>
      </c>
      <c r="B83" s="32">
        <v>2461190</v>
      </c>
      <c r="C83" s="9"/>
    </row>
    <row r="84" spans="1:3" s="6" customFormat="1" ht="15.75" customHeight="1">
      <c r="A84" s="8" t="s">
        <v>61</v>
      </c>
      <c r="B84" s="32">
        <v>872478</v>
      </c>
      <c r="C84" s="11"/>
    </row>
    <row r="85" spans="1:3" s="6" customFormat="1" ht="15" customHeight="1">
      <c r="A85" s="55" t="s">
        <v>58</v>
      </c>
      <c r="B85" s="56">
        <v>3705870</v>
      </c>
      <c r="C85" s="9"/>
    </row>
    <row r="86" spans="1:3" s="6" customFormat="1" ht="15" customHeight="1">
      <c r="A86" s="55" t="s">
        <v>59</v>
      </c>
      <c r="B86" s="56">
        <v>162764</v>
      </c>
      <c r="C86" s="9"/>
    </row>
    <row r="87" spans="1:3" s="6" customFormat="1" ht="15" customHeight="1">
      <c r="A87" s="53" t="s">
        <v>28</v>
      </c>
      <c r="B87" s="54">
        <v>790371</v>
      </c>
      <c r="C87" s="9">
        <f>B87*100/B50</f>
        <v>0.6364336748929676</v>
      </c>
    </row>
    <row r="88" spans="1:3" s="6" customFormat="1" ht="15">
      <c r="A88" s="60" t="s">
        <v>62</v>
      </c>
      <c r="B88" s="15">
        <v>166612</v>
      </c>
      <c r="C88" s="9">
        <f>B88*100/B50</f>
        <v>0.1341616626132122</v>
      </c>
    </row>
    <row r="89" spans="1:3" s="6" customFormat="1" ht="15">
      <c r="A89" s="57" t="s">
        <v>77</v>
      </c>
      <c r="B89" s="15">
        <v>388501</v>
      </c>
      <c r="C89" s="9">
        <f>B89*100/B50</f>
        <v>0.31283425015542426</v>
      </c>
    </row>
    <row r="90" spans="1:3" s="6" customFormat="1" ht="15">
      <c r="A90" s="14" t="s">
        <v>14</v>
      </c>
      <c r="B90" s="15">
        <f>B51+B58+B78+B81+B87+B88+B89</f>
        <v>122486593</v>
      </c>
      <c r="C90" s="9"/>
    </row>
    <row r="91" spans="1:3" s="6" customFormat="1" ht="15">
      <c r="A91" s="17" t="s">
        <v>15</v>
      </c>
      <c r="B91" s="15">
        <f>SUM(B92:B93)</f>
        <v>1700896</v>
      </c>
      <c r="C91" s="9">
        <f>B91*100/B50</f>
        <v>1.3696194469315666</v>
      </c>
    </row>
    <row r="92" spans="1:3" s="6" customFormat="1" ht="15">
      <c r="A92" s="8" t="s">
        <v>78</v>
      </c>
      <c r="B92" s="32">
        <v>36000</v>
      </c>
      <c r="C92" s="9"/>
    </row>
    <row r="93" spans="1:3" s="6" customFormat="1" ht="15">
      <c r="A93" s="8" t="s">
        <v>51</v>
      </c>
      <c r="B93" s="32">
        <v>1664896</v>
      </c>
      <c r="C93" s="11"/>
    </row>
    <row r="94" spans="1:3" s="6" customFormat="1" ht="18" customHeight="1">
      <c r="A94" s="40"/>
      <c r="B94" s="37"/>
      <c r="C94" s="41"/>
    </row>
    <row r="95" spans="1:3" s="6" customFormat="1" ht="14.25" customHeight="1">
      <c r="A95" s="24" t="s">
        <v>82</v>
      </c>
      <c r="B95" s="46"/>
      <c r="C95" s="46"/>
    </row>
    <row r="96" spans="1:3" s="6" customFormat="1" ht="14.25" customHeight="1">
      <c r="A96" s="33" t="s">
        <v>29</v>
      </c>
      <c r="B96" s="38">
        <v>47273549</v>
      </c>
      <c r="C96" s="46"/>
    </row>
    <row r="97" spans="1:3" s="6" customFormat="1" ht="12.75" customHeight="1">
      <c r="A97" s="34" t="s">
        <v>30</v>
      </c>
      <c r="B97" s="39">
        <v>1105277</v>
      </c>
      <c r="C97" s="49"/>
    </row>
    <row r="98" spans="1:3" s="6" customFormat="1" ht="13.5" customHeight="1">
      <c r="A98" s="34" t="s">
        <v>31</v>
      </c>
      <c r="B98" s="38">
        <v>9847500</v>
      </c>
      <c r="C98" s="46"/>
    </row>
    <row r="99" spans="2:3" s="6" customFormat="1" ht="15.75" customHeight="1">
      <c r="B99" s="46"/>
      <c r="C99" s="46"/>
    </row>
    <row r="100" spans="1:3" s="6" customFormat="1" ht="12.75" customHeight="1">
      <c r="A100" s="6" t="s">
        <v>83</v>
      </c>
      <c r="B100" s="47"/>
      <c r="C100" s="47"/>
    </row>
    <row r="101" spans="1:3" s="6" customFormat="1" ht="13.5" customHeight="1">
      <c r="A101" s="35"/>
      <c r="B101" s="46"/>
      <c r="C101" s="46"/>
    </row>
    <row r="102" spans="1:3" s="6" customFormat="1" ht="14.25" customHeight="1">
      <c r="A102" s="33" t="s">
        <v>57</v>
      </c>
      <c r="B102" s="38">
        <v>41712</v>
      </c>
      <c r="C102" s="46"/>
    </row>
    <row r="103" spans="1:3" s="6" customFormat="1" ht="13.5" customHeight="1">
      <c r="A103" s="33" t="s">
        <v>56</v>
      </c>
      <c r="B103" s="38">
        <v>5771532</v>
      </c>
      <c r="C103" s="46"/>
    </row>
    <row r="104" spans="1:3" s="6" customFormat="1" ht="13.5" customHeight="1">
      <c r="A104" s="33" t="s">
        <v>32</v>
      </c>
      <c r="B104" s="38">
        <v>70427</v>
      </c>
      <c r="C104" s="48"/>
    </row>
    <row r="105" s="6" customFormat="1" ht="29.25" customHeight="1"/>
    <row r="106" spans="1:3" s="6" customFormat="1" ht="13.5" customHeight="1">
      <c r="A106" s="78" t="s">
        <v>96</v>
      </c>
      <c r="B106" s="78"/>
      <c r="C106" s="78"/>
    </row>
    <row r="107" spans="1:3" s="6" customFormat="1" ht="13.5" customHeight="1">
      <c r="A107" s="78" t="s">
        <v>94</v>
      </c>
      <c r="B107" s="78"/>
      <c r="C107" s="78"/>
    </row>
    <row r="108" spans="1:3" ht="15.75">
      <c r="A108" s="72" t="s">
        <v>97</v>
      </c>
      <c r="B108" s="73"/>
      <c r="C108" s="74"/>
    </row>
    <row r="109" spans="1:3" ht="15.75">
      <c r="A109" s="79" t="s">
        <v>95</v>
      </c>
      <c r="B109" s="80"/>
      <c r="C109" s="80"/>
    </row>
    <row r="110" spans="1:2" ht="14.25" customHeight="1">
      <c r="A110" s="70"/>
      <c r="B110" s="71"/>
    </row>
    <row r="111" ht="15.75">
      <c r="C111" s="61"/>
    </row>
  </sheetData>
  <sheetProtection/>
  <mergeCells count="13">
    <mergeCell ref="A107:C107"/>
    <mergeCell ref="A109:C109"/>
    <mergeCell ref="A106:C106"/>
    <mergeCell ref="A14:C14"/>
    <mergeCell ref="A12:C12"/>
    <mergeCell ref="A13:C13"/>
    <mergeCell ref="A110:B110"/>
    <mergeCell ref="A108:C108"/>
    <mergeCell ref="A7:C7"/>
    <mergeCell ref="A8:C8"/>
    <mergeCell ref="A9:C9"/>
    <mergeCell ref="A10:C10"/>
    <mergeCell ref="A11:C11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1"/>
  <ignoredErrors>
    <ignoredError sqref="B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DZBP11</cp:lastModifiedBy>
  <cp:lastPrinted>2018-09-17T06:29:28Z</cp:lastPrinted>
  <dcterms:created xsi:type="dcterms:W3CDTF">2010-02-26T12:05:18Z</dcterms:created>
  <dcterms:modified xsi:type="dcterms:W3CDTF">2018-11-15T07:46:15Z</dcterms:modified>
  <cp:category/>
  <cp:version/>
  <cp:contentType/>
  <cp:contentStatus/>
</cp:coreProperties>
</file>